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หนองตุ้ม" sheetId="4" r:id="rId1"/>
  </sheets>
  <definedNames>
    <definedName name="_xlnm.Print_Area" localSheetId="0">หนองตุ้ม!$A$1:$J$103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F90"/>
  <c r="F89"/>
  <c r="F88"/>
  <c r="F87"/>
  <c r="C90"/>
  <c r="C89"/>
  <c r="C88"/>
  <c r="C87"/>
  <c r="B90"/>
  <c r="B89"/>
  <c r="B88"/>
  <c r="B87"/>
  <c r="E88" l="1"/>
  <c r="E89"/>
  <c r="E90"/>
  <c r="E87"/>
  <c r="D88"/>
  <c r="G88" s="1"/>
  <c r="D89"/>
  <c r="G89" s="1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7" l="1"/>
  <c r="I89"/>
  <c r="I88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<sst xmlns="http://schemas.openxmlformats.org/spreadsheetml/2006/main" count="94" uniqueCount="73">
  <si>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</si>
  <si>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</si>
  <si>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</si>
  <si>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</si>
  <si>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</si>
  <si>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</si>
  <si>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</si>
  <si>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</si>
  <si>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</si>
  <si>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</si>
  <si>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</si>
  <si>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</si>
  <si>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</si>
  <si>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</si>
  <si>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</si>
  <si>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</si>
  <si>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</si>
  <si>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</si>
  <si>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</si>
  <si>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</si>
  <si>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</si>
  <si>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</si>
  <si>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</si>
  <si>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</si>
  <si>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</si>
  <si>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</si>
  <si>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</si>
  <si>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</si>
  <si>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</si>
  <si>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</si>
  <si>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</si>
  <si>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</si>
  <si>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</si>
  <si>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</si>
  <si>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</si>
  <si>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</si>
  <si>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</si>
  <si>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</si>
  <si>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</si>
  <si>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</si>
  <si>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</si>
  <si>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</si>
  <si>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</si>
  <si>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</si>
  <si>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</si>
  <si>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</si>
  <si>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</si>
  <si>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</si>
  <si>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</si>
  <si>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</si>
  <si>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</si>
  <si>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</si>
  <si>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</si>
  <si>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</si>
  <si>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</si>
  <si>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</si>
  <si>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</si>
  <si>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</si>
  <si>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</si>
  <si>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</si>
  <si>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</si>
  <si>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</si>
  <si>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</si>
  <si>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</si>
  <si>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</si>
  <si>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</si>
  <si>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อาคารอัดน้ำหนองตุ้ม RMC</t>
  </si>
  <si>
    <t>โครงการส่งน้ำและบำรุงรักษา แม่ลาว</t>
  </si>
  <si>
    <t xml:space="preserve">7+100 </t>
  </si>
  <si>
    <t>พาน</t>
  </si>
  <si>
    <t>เชียงราย</t>
  </si>
  <si>
    <t>N 19º40'18.5''</t>
  </si>
  <si>
    <t>E 099º42'18.0''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</si>
</sst>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7" fontId="8" fillId="0" borderId="3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0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อาคารอัดน้ำกลางคลอง หนองตุ้ม </a:t>
            </a:r>
            <a:r>
              <a:rPr lang="en-US" sz="1440" b="1" i="0" u="sng" strike="noStrike" baseline="0"/>
              <a:t>RMC</a:t>
            </a:r>
            <a:r>
              <a:rPr lang="th-TH" sz="1440" b="1" i="0" u="sng" strike="noStrike" baseline="0"/>
              <a:t>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แม่ลาว</a:t>
            </a:r>
            <a:endParaRPr lang="th-TH" u="sng"/>
          </a:p>
        </c:rich>
      </c:tx>
      <c:layout>
        <c:manualLayout>
          <c:xMode val="edge"/>
          <c:yMode val="edge"/>
          <c:x val="0.13744413067247721"/>
          <c:y val="8.834350502218094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3596781171584325"/>
                  <c:y val="2.8126991292571336E-2"/>
                </c:manualLayout>
              </c:layout>
              <c:numFmt formatCode="#,##0.0000" sourceLinked="0"/>
            </c:trendlineLbl>
          </c:trendline>
          <c:xVal>
            <c:numRef>
              <c:f>หนองตุ้ม!$I$53:$I$57</c:f>
              <c:numCache>
                <c:formatCode>0.000</c:formatCode>
                <c:ptCount val="5"/>
                <c:pt idx="0">
                  <c:v>4.6749999999999998</c:v>
                </c:pt>
                <c:pt idx="1">
                  <c:v>3.9</c:v>
                </c:pt>
                <c:pt idx="2">
                  <c:v>3.3166666666666669</c:v>
                </c:pt>
                <c:pt idx="3">
                  <c:v>3.2428571428571429</c:v>
                </c:pt>
              </c:numCache>
            </c:numRef>
          </c:xVal>
          <c:yVal>
            <c:numRef>
              <c:f>หนองตุ้ม!$J$53:$J$57</c:f>
              <c:numCache>
                <c:formatCode>0.000</c:formatCode>
                <c:ptCount val="5"/>
                <c:pt idx="0">
                  <c:v>0.12828766016063309</c:v>
                </c:pt>
                <c:pt idx="1">
                  <c:v>0.16197062651356087</c:v>
                </c:pt>
                <c:pt idx="2">
                  <c:v>0.19305176923849177</c:v>
                </c:pt>
                <c:pt idx="3">
                  <c:v>0.21707282243357706</c:v>
                </c:pt>
              </c:numCache>
            </c:numRef>
          </c:yVal>
        </c:ser>
        <c:axId val="87207296"/>
        <c:axId val="87500288"/>
      </c:scatterChart>
      <c:valAx>
        <c:axId val="87207296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2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500288"/>
        <c:crossesAt val="1.0000000000000005E-2"/>
        <c:crossBetween val="midCat"/>
      </c:valAx>
      <c:valAx>
        <c:axId val="87500288"/>
        <c:scaling>
          <c:logBase val="10"/>
          <c:orientation val="minMax"/>
          <c:max val="0.5"/>
          <c:min val="1.0000000000000005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8720729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260350</xdr:colOff>
      <xdr:row>14</xdr:row>
      <xdr:rowOff>238125</xdr:rowOff>
    </xdr:from>
    <xdr:to>
      <xdr:col>2</xdr:col>
      <xdr:colOff>403225</xdr:colOff>
      <xdr:row>15</xdr:row>
      <xdr:rowOff>149225</xdr:rowOff>
    </xdr:to>
    <xdr:cxnSp macro="">
      <xdr:nvCxnSpPr>
        <xdr:cNvPr id="3" name="ตัวเชื่อมต่อตรง 2"/>
        <xdr:cNvCxnSpPr/>
      </xdr:nvCxnSpPr>
      <xdr:spPr>
        <a:xfrm flipV="1">
          <a:off x="1355725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52388</xdr:colOff>
      <xdr:row>69</xdr:row>
      <xdr:rowOff>31750</xdr:rowOff>
    </xdr:from>
    <xdr:to>
      <xdr:col>9</xdr:col>
      <xdr:colOff>519113</xdr:colOff>
      <xdr:row>80</xdr:row>
      <xdr:rowOff>117475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184150</xdr:colOff>
      <xdr:row>35</xdr:row>
      <xdr:rowOff>269875</xdr:rowOff>
    </xdr:from>
    <xdr:to>
      <xdr:col>1</xdr:col>
      <xdr:colOff>327025</xdr:colOff>
      <xdr:row>36</xdr:row>
      <xdr:rowOff>149225</xdr:rowOff>
    </xdr:to>
    <xdr:cxnSp macro="">
      <xdr:nvCxnSpPr>
        <xdr:cNvPr id="9" name="ตัวเชื่อมต่อตรง 8"/>
        <xdr:cNvCxnSpPr/>
      </xdr:nvCxnSpPr>
      <xdr:spPr>
        <a:xfrm flipV="1">
          <a:off x="469900" y="9652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36</xdr:row>
      <xdr:rowOff>304800</xdr:rowOff>
    </xdr:from>
    <xdr:to>
      <xdr:col>1</xdr:col>
      <xdr:colOff>314325</xdr:colOff>
      <xdr:row>37</xdr:row>
      <xdr:rowOff>168275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9885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49212</xdr:colOff>
      <xdr:row>10</xdr:row>
      <xdr:rowOff>207963</xdr:rowOff>
    </xdr:from>
    <xdr:to>
      <xdr:col>5</xdr:col>
      <xdr:colOff>192087</xdr:colOff>
      <xdr:row>11</xdr:row>
      <xdr:rowOff>122238</xdr:rowOff>
    </xdr:to>
    <xdr:cxnSp macro="">
      <xdr:nvCxnSpPr>
        <xdr:cNvPr id="11" name="ตัวเชื่อมต่อตรง 10"/>
        <xdr:cNvCxnSpPr/>
      </xdr:nvCxnSpPr>
      <xdr:spPr>
        <a:xfrm flipV="1">
          <a:off x="3255962" y="3033713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579438</xdr:colOff>
      <xdr:row>25</xdr:row>
      <xdr:rowOff>227313</xdr:rowOff>
    </xdr:from>
    <xdr:to>
      <xdr:col>7</xdr:col>
      <xdr:colOff>383436</xdr:colOff>
      <xdr:row>34</xdr:row>
      <xdr:rowOff>38436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3" y="6807501"/>
          <a:ext cx="3359998" cy="223999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34" zoomScale="120" zoomScalePageLayoutView="120" workbookViewId="0">
      <selection activeCell="G42" sqref="G42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7" t="s">
        <v>0</v>
      </c>
      <c r="C1" s="87"/>
      <c r="D1" s="87"/>
      <c r="E1" s="87"/>
      <c r="F1" s="87"/>
      <c r="G1" s="87"/>
      <c r="H1" s="87"/>
      <c r="I1" s="87"/>
      <c r="J1" s="87"/>
    </row>
    <row r="2" spans="1:10" ht="22.5" customHeight="1">
      <c r="B2" s="88" t="s">
        <v>42</v>
      </c>
      <c r="C2" s="88"/>
      <c r="D2" s="88"/>
      <c r="E2" s="88"/>
      <c r="F2" s="88"/>
      <c r="G2" s="88"/>
      <c r="H2" s="88"/>
      <c r="I2" s="88"/>
      <c r="J2" s="88"/>
    </row>
    <row r="3" spans="1:10" ht="21" customHeight="1">
      <c r="B3" s="89" t="s">
        <v>65</v>
      </c>
      <c r="C3" s="89"/>
      <c r="D3" s="89"/>
      <c r="E3" s="89"/>
      <c r="F3" s="89"/>
      <c r="G3" s="89"/>
      <c r="H3" s="89"/>
      <c r="I3" s="89"/>
      <c r="J3" s="89"/>
    </row>
    <row r="4" spans="1:10" ht="18" customHeight="1"/>
    <row r="5" spans="1:10">
      <c r="A5" s="57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4" t="s">
        <v>66</v>
      </c>
      <c r="E7" s="64"/>
      <c r="F7" s="64"/>
      <c r="G7" s="64"/>
      <c r="H7" s="73" t="s">
        <v>4</v>
      </c>
      <c r="I7" s="74"/>
    </row>
    <row r="8" spans="1:10" ht="21.2" customHeight="1">
      <c r="B8" s="2" t="s">
        <v>5</v>
      </c>
      <c r="D8" s="64" t="s">
        <v>67</v>
      </c>
      <c r="E8" s="64"/>
      <c r="F8" s="65"/>
      <c r="G8" s="66"/>
      <c r="H8" s="75"/>
      <c r="I8" s="75"/>
    </row>
    <row r="9" spans="1:10" ht="21.2" customHeight="1">
      <c r="B9" s="2" t="s">
        <v>6</v>
      </c>
      <c r="D9" s="6" t="s">
        <v>68</v>
      </c>
      <c r="E9" s="74"/>
      <c r="F9" s="75"/>
      <c r="G9" s="75"/>
      <c r="H9" s="73" t="s">
        <v>7</v>
      </c>
      <c r="I9" s="74"/>
    </row>
    <row r="10" spans="1:10" ht="21.2" customHeight="1">
      <c r="B10" s="2" t="s">
        <v>8</v>
      </c>
      <c r="D10" s="74" t="s">
        <v>69</v>
      </c>
      <c r="E10" s="74"/>
      <c r="F10" s="75"/>
      <c r="G10" s="75"/>
      <c r="H10" s="73" t="s">
        <v>9</v>
      </c>
      <c r="I10" s="74" t="s">
        <v>70</v>
      </c>
    </row>
    <row r="11" spans="1:10" ht="21.2" customHeight="1">
      <c r="B11" s="2" t="s">
        <v>57</v>
      </c>
      <c r="D11" s="92" t="s">
        <v>71</v>
      </c>
      <c r="E11" s="92"/>
      <c r="F11" s="92" t="s">
        <v>72</v>
      </c>
      <c r="G11" s="92"/>
      <c r="H11" s="75"/>
      <c r="I11" s="75"/>
    </row>
    <row r="12" spans="1:10" ht="21.2" customHeight="1">
      <c r="B12" s="2" t="s">
        <v>44</v>
      </c>
      <c r="D12" s="1" t="s">
        <v>45</v>
      </c>
      <c r="F12" s="60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3" t="s">
        <v>58</v>
      </c>
      <c r="C16" s="94"/>
      <c r="D16" s="94"/>
      <c r="E16" s="94"/>
      <c r="F16" s="94"/>
      <c r="H16" s="76">
        <v>2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77">
        <v>2.5</v>
      </c>
      <c r="I17" s="1" t="s">
        <v>21</v>
      </c>
    </row>
    <row r="18" spans="1:10" ht="21.2" customHeight="1">
      <c r="B18" s="2"/>
      <c r="E18" s="6" t="s">
        <v>33</v>
      </c>
      <c r="G18" s="5"/>
      <c r="H18" s="78">
        <v>2.8</v>
      </c>
      <c r="I18" s="1" t="s">
        <v>21</v>
      </c>
    </row>
    <row r="19" spans="1:10" ht="21.2" customHeight="1">
      <c r="B19" s="2" t="s">
        <v>23</v>
      </c>
      <c r="H19" s="27" t="s">
        <v>47</v>
      </c>
      <c r="I19" s="1" t="s">
        <v>25</v>
      </c>
    </row>
    <row r="20" spans="1:10" ht="21.2" customHeight="1">
      <c r="B20" s="2" t="s">
        <v>24</v>
      </c>
      <c r="H20" s="27" t="s">
        <v>47</v>
      </c>
      <c r="I20" s="1" t="s">
        <v>25</v>
      </c>
    </row>
    <row r="21" spans="1:10" ht="21.2" customHeight="1">
      <c r="B21" s="56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8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 ht="21.2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ht="21.2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ht="21.2" customHeight="1">
      <c r="A29" s="90"/>
      <c r="B29" s="90"/>
      <c r="C29" s="90"/>
      <c r="D29" s="90"/>
      <c r="E29" s="90"/>
      <c r="F29" s="90"/>
      <c r="G29" s="90"/>
      <c r="H29" s="90"/>
      <c r="I29" s="90"/>
      <c r="J29" s="90"/>
    </row>
    <row r="30" spans="1:10" ht="21.2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</row>
    <row r="31" spans="1:10" ht="21.2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ht="21.2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spans="1:10" ht="21.2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21.2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</row>
    <row r="35" spans="1:10" ht="21.2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</row>
    <row r="36" spans="1:10">
      <c r="A36" s="57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80" t="s">
        <v>38</v>
      </c>
      <c r="B50" s="35" t="s">
        <v>12</v>
      </c>
      <c r="C50" s="35" t="s">
        <v>12</v>
      </c>
      <c r="D50" s="80" t="s">
        <v>62</v>
      </c>
      <c r="E50" s="35"/>
      <c r="F50" s="80" t="s">
        <v>53</v>
      </c>
      <c r="G50" s="59" t="s">
        <v>13</v>
      </c>
      <c r="H50" s="80" t="s">
        <v>16</v>
      </c>
      <c r="I50" s="80" t="s">
        <v>56</v>
      </c>
      <c r="J50" s="80" t="s">
        <v>52</v>
      </c>
    </row>
    <row r="51" spans="1:10" ht="19.7" customHeight="1">
      <c r="A51" s="81"/>
      <c r="B51" s="39" t="s">
        <v>14</v>
      </c>
      <c r="C51" s="39" t="s">
        <v>51</v>
      </c>
      <c r="D51" s="81"/>
      <c r="E51" s="36"/>
      <c r="F51" s="81"/>
      <c r="G51" s="39" t="s">
        <v>15</v>
      </c>
      <c r="H51" s="91"/>
      <c r="I51" s="81"/>
      <c r="J51" s="81"/>
    </row>
    <row r="52" spans="1:10" ht="19.7" customHeight="1" thickBot="1">
      <c r="A52" s="37"/>
      <c r="B52" s="8" t="s">
        <v>17</v>
      </c>
      <c r="C52" s="8" t="s">
        <v>17</v>
      </c>
      <c r="D52" s="37"/>
      <c r="E52" s="37"/>
      <c r="F52" s="37"/>
      <c r="G52" s="8" t="s">
        <v>18</v>
      </c>
      <c r="H52" s="8" t="s">
        <v>37</v>
      </c>
      <c r="I52" s="36"/>
      <c r="J52" s="37"/>
    </row>
    <row r="53" spans="1:10">
      <c r="A53" s="52">
        <v>1</v>
      </c>
      <c r="B53" s="61">
        <v>2.7050000000000001</v>
      </c>
      <c r="C53" s="67">
        <v>1.87</v>
      </c>
      <c r="D53" s="19">
        <f>B53-C53</f>
        <v>0.83499999999999996</v>
      </c>
      <c r="E53" s="22">
        <f>SQRT(2*9.81*D53)</f>
        <v>4.0475548174175477</v>
      </c>
      <c r="F53" s="22">
        <f>C53-$H$21</f>
        <v>1.87</v>
      </c>
      <c r="G53" s="43">
        <v>0.4</v>
      </c>
      <c r="H53" s="69">
        <v>4.8550000000000004</v>
      </c>
      <c r="I53" s="10">
        <f>F53/G53</f>
        <v>4.6749999999999998</v>
      </c>
      <c r="J53" s="10">
        <f>H53/(($H$16*$H$17)*F53*E53)</f>
        <v>0.12828766016063309</v>
      </c>
    </row>
    <row r="54" spans="1:10">
      <c r="A54" s="53">
        <v>2</v>
      </c>
      <c r="B54" s="62">
        <v>2.6849999999999996</v>
      </c>
      <c r="C54" s="68">
        <v>1.95</v>
      </c>
      <c r="D54" s="20">
        <f>B54-C54</f>
        <v>0.73499999999999965</v>
      </c>
      <c r="E54" s="23">
        <f>SQRT(2*9.81*D54)</f>
        <v>3.7974596772052753</v>
      </c>
      <c r="F54" s="24">
        <f>C54-$H$21</f>
        <v>1.95</v>
      </c>
      <c r="G54" s="27">
        <v>0.5</v>
      </c>
      <c r="H54" s="70">
        <v>5.9969999999999999</v>
      </c>
      <c r="I54" s="11">
        <f>F54/G54</f>
        <v>3.9</v>
      </c>
      <c r="J54" s="11">
        <f>H54/(($H$16*$H$17)*F54*E54)</f>
        <v>0.16197062651356087</v>
      </c>
    </row>
    <row r="55" spans="1:10">
      <c r="A55" s="53">
        <v>3</v>
      </c>
      <c r="B55" s="62">
        <v>2.6449999999999996</v>
      </c>
      <c r="C55" s="68">
        <v>1.99</v>
      </c>
      <c r="D55" s="20">
        <f>B55-C55</f>
        <v>0.65499999999999958</v>
      </c>
      <c r="E55" s="24">
        <f>SQRT(2*9.81*D55)</f>
        <v>3.584843092800575</v>
      </c>
      <c r="F55" s="24">
        <f>C55-$H$21</f>
        <v>1.99</v>
      </c>
      <c r="G55" s="44">
        <v>0.6</v>
      </c>
      <c r="H55" s="71">
        <v>6.8860000000000001</v>
      </c>
      <c r="I55" s="11">
        <f>F55/G55</f>
        <v>3.3166666666666669</v>
      </c>
      <c r="J55" s="11">
        <f>H55/(($H$16*$H$17)*F55*E55)</f>
        <v>0.19305176923849177</v>
      </c>
    </row>
    <row r="56" spans="1:10">
      <c r="A56" s="53">
        <v>4</v>
      </c>
      <c r="B56" s="62">
        <v>2.585</v>
      </c>
      <c r="C56" s="68">
        <v>2.27</v>
      </c>
      <c r="D56" s="20">
        <f>B56-C56</f>
        <v>0.31499999999999995</v>
      </c>
      <c r="E56" s="25">
        <f>SQRT(2*9.81*D56)</f>
        <v>2.4860209170479637</v>
      </c>
      <c r="F56" s="24">
        <f>C56-$H$21</f>
        <v>2.27</v>
      </c>
      <c r="G56" s="9">
        <v>0.7</v>
      </c>
      <c r="H56" s="72">
        <v>6.125</v>
      </c>
      <c r="I56" s="11">
        <f>F56/G56</f>
        <v>3.2428571428571429</v>
      </c>
      <c r="J56" s="11">
        <f>H56/(($H$16*$H$17)*F56*E56)</f>
        <v>0.21707282243357706</v>
      </c>
    </row>
    <row r="57" spans="1:10">
      <c r="A57" s="53"/>
      <c r="B57" s="34"/>
      <c r="C57" s="46"/>
      <c r="D57" s="20"/>
      <c r="E57" s="24"/>
      <c r="F57" s="24"/>
      <c r="G57" s="34"/>
      <c r="H57" s="62"/>
      <c r="I57" s="11"/>
      <c r="J57" s="11"/>
    </row>
    <row r="58" spans="1:10">
      <c r="A58" s="54"/>
      <c r="B58" s="9"/>
      <c r="C58" s="47"/>
      <c r="D58" s="20"/>
      <c r="E58" s="25"/>
      <c r="F58" s="24"/>
      <c r="G58" s="9"/>
      <c r="H58" s="9"/>
      <c r="I58" s="11"/>
      <c r="J58" s="11"/>
    </row>
    <row r="59" spans="1:10">
      <c r="A59" s="53"/>
      <c r="B59" s="34"/>
      <c r="C59" s="46"/>
      <c r="D59" s="20"/>
      <c r="E59" s="24"/>
      <c r="F59" s="24"/>
      <c r="G59" s="34"/>
      <c r="H59" s="34"/>
      <c r="I59" s="11"/>
      <c r="J59" s="11"/>
    </row>
    <row r="60" spans="1:10">
      <c r="A60" s="53"/>
      <c r="B60" s="34"/>
      <c r="C60" s="46"/>
      <c r="D60" s="20"/>
      <c r="E60" s="24"/>
      <c r="F60" s="24"/>
      <c r="G60" s="28"/>
      <c r="H60" s="28"/>
      <c r="I60" s="11"/>
      <c r="J60" s="11"/>
    </row>
    <row r="61" spans="1:10">
      <c r="A61" s="53"/>
      <c r="B61" s="34"/>
      <c r="C61" s="46"/>
      <c r="D61" s="20"/>
      <c r="E61" s="24"/>
      <c r="F61" s="24"/>
      <c r="G61" s="28"/>
      <c r="H61" s="28"/>
      <c r="I61" s="11"/>
      <c r="J61" s="11"/>
    </row>
    <row r="62" spans="1:10">
      <c r="A62" s="53"/>
      <c r="B62" s="34"/>
      <c r="C62" s="46"/>
      <c r="D62" s="20"/>
      <c r="E62" s="24"/>
      <c r="F62" s="24"/>
      <c r="G62" s="28"/>
      <c r="H62" s="28"/>
      <c r="I62" s="11"/>
      <c r="J62" s="11"/>
    </row>
    <row r="63" spans="1:10">
      <c r="A63" s="53"/>
      <c r="B63" s="34"/>
      <c r="C63" s="46"/>
      <c r="D63" s="20"/>
      <c r="E63" s="24"/>
      <c r="F63" s="24"/>
      <c r="G63" s="28"/>
      <c r="H63" s="28"/>
      <c r="I63" s="11"/>
      <c r="J63" s="11"/>
    </row>
    <row r="64" spans="1:10">
      <c r="A64" s="53"/>
      <c r="B64" s="34"/>
      <c r="C64" s="46"/>
      <c r="D64" s="20"/>
      <c r="E64" s="24"/>
      <c r="F64" s="24"/>
      <c r="G64" s="28"/>
      <c r="H64" s="28"/>
      <c r="I64" s="11"/>
      <c r="J64" s="11"/>
    </row>
    <row r="65" spans="1:10">
      <c r="A65" s="53"/>
      <c r="B65" s="34"/>
      <c r="C65" s="46"/>
      <c r="D65" s="20"/>
      <c r="E65" s="24"/>
      <c r="F65" s="24"/>
      <c r="G65" s="28"/>
      <c r="H65" s="28"/>
      <c r="I65" s="11"/>
      <c r="J65" s="11"/>
    </row>
    <row r="66" spans="1:10">
      <c r="A66" s="53"/>
      <c r="B66" s="34"/>
      <c r="C66" s="46"/>
      <c r="D66" s="20"/>
      <c r="E66" s="24"/>
      <c r="F66" s="24"/>
      <c r="G66" s="28"/>
      <c r="H66" s="28"/>
      <c r="I66" s="11"/>
      <c r="J66" s="11"/>
    </row>
    <row r="67" spans="1:10" ht="24.75" thickBot="1">
      <c r="A67" s="55"/>
      <c r="B67" s="18"/>
      <c r="C67" s="48"/>
      <c r="D67" s="21"/>
      <c r="E67" s="26"/>
      <c r="F67" s="26"/>
      <c r="G67" s="17"/>
      <c r="H67" s="17"/>
      <c r="I67" s="12"/>
      <c r="J67" s="12"/>
    </row>
    <row r="70" spans="1:10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>
      <c r="A82" s="57">
        <v>3</v>
      </c>
      <c r="B82" s="2" t="s">
        <v>39</v>
      </c>
    </row>
    <row r="83" spans="1:10" ht="11.25" customHeight="1" thickBot="1"/>
    <row r="84" spans="1:10" ht="19.7" customHeight="1">
      <c r="A84" s="80" t="s">
        <v>38</v>
      </c>
      <c r="B84" s="40" t="s">
        <v>12</v>
      </c>
      <c r="C84" s="35" t="s">
        <v>12</v>
      </c>
      <c r="D84" s="80" t="s">
        <v>53</v>
      </c>
      <c r="E84" s="80" t="s">
        <v>62</v>
      </c>
      <c r="F84" s="40" t="s">
        <v>13</v>
      </c>
      <c r="G84" s="80" t="s">
        <v>54</v>
      </c>
      <c r="H84" s="80" t="s">
        <v>55</v>
      </c>
      <c r="I84" s="80" t="s">
        <v>41</v>
      </c>
      <c r="J84" s="80"/>
    </row>
    <row r="85" spans="1:10" ht="19.7" customHeight="1">
      <c r="A85" s="81"/>
      <c r="B85" s="41" t="s">
        <v>14</v>
      </c>
      <c r="C85" s="39" t="s">
        <v>51</v>
      </c>
      <c r="D85" s="81"/>
      <c r="E85" s="81"/>
      <c r="F85" s="41" t="s">
        <v>15</v>
      </c>
      <c r="G85" s="81"/>
      <c r="H85" s="81"/>
      <c r="I85" s="81"/>
      <c r="J85" s="81"/>
    </row>
    <row r="86" spans="1:10" ht="19.7" customHeight="1" thickBot="1">
      <c r="A86" s="82"/>
      <c r="B86" s="42" t="s">
        <v>17</v>
      </c>
      <c r="C86" s="38" t="s">
        <v>17</v>
      </c>
      <c r="D86" s="82"/>
      <c r="E86" s="82"/>
      <c r="F86" s="49" t="s">
        <v>18</v>
      </c>
      <c r="G86" s="82"/>
      <c r="H86" s="82"/>
      <c r="I86" s="83" t="s">
        <v>37</v>
      </c>
      <c r="J86" s="83"/>
    </row>
    <row r="87" spans="1:10" ht="21.2" customHeight="1">
      <c r="A87" s="52">
        <v>1</v>
      </c>
      <c r="B87" s="61">
        <f t="shared" ref="B87:C90" si="0">B53</f>
        <v>2.7050000000000001</v>
      </c>
      <c r="C87" s="67">
        <f t="shared" si="0"/>
        <v>1.87</v>
      </c>
      <c r="D87" s="14">
        <f>C87-$H$21</f>
        <v>1.87</v>
      </c>
      <c r="E87" s="14">
        <f>B87-C87</f>
        <v>0.83499999999999996</v>
      </c>
      <c r="F87" s="43">
        <f>G53</f>
        <v>0.4</v>
      </c>
      <c r="G87" s="29">
        <f>D87/F87</f>
        <v>4.6749999999999998</v>
      </c>
      <c r="H87" s="63">
        <f>(0.9967*G87)^(-1.3324)</f>
        <v>0.12867544880967405</v>
      </c>
      <c r="I87" s="84">
        <f>H87*($H$16*$H$17)*D87*(2*9.81*E87)^0.5</f>
        <v>4.8696757208661881</v>
      </c>
      <c r="J87" s="84"/>
    </row>
    <row r="88" spans="1:10" ht="21.2" customHeight="1">
      <c r="A88" s="53">
        <v>2</v>
      </c>
      <c r="B88" s="62">
        <f t="shared" si="0"/>
        <v>2.6849999999999996</v>
      </c>
      <c r="C88" s="68">
        <f t="shared" si="0"/>
        <v>1.95</v>
      </c>
      <c r="D88" s="15">
        <f>C88-$H$21</f>
        <v>1.95</v>
      </c>
      <c r="E88" s="15">
        <f>B88-C88</f>
        <v>0.73499999999999965</v>
      </c>
      <c r="F88" s="27">
        <f>G54</f>
        <v>0.5</v>
      </c>
      <c r="G88" s="30">
        <f>D88/F88</f>
        <v>3.9</v>
      </c>
      <c r="H88" s="30">
        <f t="shared" ref="H88:H90" si="1">(0.9967*G88)^(-1.3324)</f>
        <v>0.1638242669793131</v>
      </c>
      <c r="I88" s="86">
        <f>H88*($H$16*$H$17)*D88*(2*9.81*E88)^0.5</f>
        <v>6.0656314680161181</v>
      </c>
      <c r="J88" s="86"/>
    </row>
    <row r="89" spans="1:10" ht="21.2" customHeight="1">
      <c r="A89" s="53">
        <v>3</v>
      </c>
      <c r="B89" s="62">
        <f t="shared" si="0"/>
        <v>2.6449999999999996</v>
      </c>
      <c r="C89" s="68">
        <f t="shared" si="0"/>
        <v>1.99</v>
      </c>
      <c r="D89" s="15">
        <f>C89-$H$21</f>
        <v>1.99</v>
      </c>
      <c r="E89" s="15">
        <f>B89-C89</f>
        <v>0.65499999999999958</v>
      </c>
      <c r="F89" s="44">
        <f>G55</f>
        <v>0.6</v>
      </c>
      <c r="G89" s="30">
        <f>D89/F89</f>
        <v>3.3166666666666669</v>
      </c>
      <c r="H89" s="30">
        <f t="shared" si="1"/>
        <v>0.20329636004937776</v>
      </c>
      <c r="I89" s="86">
        <f>H89*($H$16*$H$17)*D89*(2*9.81*E89)^0.5</f>
        <v>7.2514162435393796</v>
      </c>
      <c r="J89" s="86"/>
    </row>
    <row r="90" spans="1:10" ht="21.2" customHeight="1">
      <c r="A90" s="53">
        <v>4</v>
      </c>
      <c r="B90" s="62">
        <f t="shared" si="0"/>
        <v>2.585</v>
      </c>
      <c r="C90" s="68">
        <f t="shared" si="0"/>
        <v>2.27</v>
      </c>
      <c r="D90" s="15">
        <f>C90-$H$21</f>
        <v>2.27</v>
      </c>
      <c r="E90" s="15">
        <f>B90-C90</f>
        <v>0.31499999999999995</v>
      </c>
      <c r="F90" s="9">
        <f>G56</f>
        <v>0.7</v>
      </c>
      <c r="G90" s="30">
        <f>D90/F90</f>
        <v>3.2428571428571429</v>
      </c>
      <c r="H90" s="30">
        <f t="shared" si="1"/>
        <v>0.20948478828647918</v>
      </c>
      <c r="I90" s="86">
        <f>H90*($H$16*$H$17)*D90*(2*9.81*E90)^0.5</f>
        <v>5.9108934682383092</v>
      </c>
      <c r="J90" s="86"/>
    </row>
    <row r="91" spans="1:10" ht="21.2" customHeight="1">
      <c r="A91" s="53"/>
      <c r="B91" s="44"/>
      <c r="C91" s="50"/>
      <c r="D91" s="15"/>
      <c r="E91" s="15"/>
      <c r="F91" s="44"/>
      <c r="G91" s="30"/>
      <c r="H91" s="32"/>
      <c r="I91" s="86"/>
      <c r="J91" s="86"/>
    </row>
    <row r="92" spans="1:10" ht="21.2" customHeight="1">
      <c r="A92" s="53"/>
      <c r="B92" s="44"/>
      <c r="C92" s="50"/>
      <c r="D92" s="15"/>
      <c r="E92" s="15"/>
      <c r="F92" s="34"/>
      <c r="G92" s="30"/>
      <c r="H92" s="30"/>
      <c r="I92" s="86"/>
      <c r="J92" s="86"/>
    </row>
    <row r="93" spans="1:10" ht="21.2" customHeight="1">
      <c r="A93" s="53"/>
      <c r="B93" s="44"/>
      <c r="C93" s="50"/>
      <c r="D93" s="15"/>
      <c r="E93" s="15"/>
      <c r="F93" s="34"/>
      <c r="G93" s="30"/>
      <c r="H93" s="30"/>
      <c r="I93" s="86"/>
      <c r="J93" s="86"/>
    </row>
    <row r="94" spans="1:10" ht="21.2" customHeight="1">
      <c r="A94" s="53"/>
      <c r="B94" s="44"/>
      <c r="C94" s="50"/>
      <c r="D94" s="15"/>
      <c r="E94" s="15"/>
      <c r="F94" s="34"/>
      <c r="G94" s="30"/>
      <c r="H94" s="30"/>
      <c r="I94" s="86"/>
      <c r="J94" s="86"/>
    </row>
    <row r="95" spans="1:10" ht="21.2" customHeight="1">
      <c r="A95" s="53"/>
      <c r="B95" s="44"/>
      <c r="C95" s="50"/>
      <c r="D95" s="15"/>
      <c r="E95" s="15"/>
      <c r="F95" s="34"/>
      <c r="G95" s="30"/>
      <c r="H95" s="30"/>
      <c r="I95" s="86"/>
      <c r="J95" s="86"/>
    </row>
    <row r="96" spans="1:10" ht="21.2" customHeight="1">
      <c r="A96" s="53"/>
      <c r="B96" s="44"/>
      <c r="C96" s="50"/>
      <c r="D96" s="15"/>
      <c r="E96" s="15"/>
      <c r="F96" s="34"/>
      <c r="G96" s="30"/>
      <c r="H96" s="30"/>
      <c r="I96" s="86"/>
      <c r="J96" s="86"/>
    </row>
    <row r="97" spans="1:10" ht="21.2" customHeight="1">
      <c r="A97" s="53"/>
      <c r="B97" s="44"/>
      <c r="C97" s="50"/>
      <c r="D97" s="15"/>
      <c r="E97" s="15"/>
      <c r="F97" s="34"/>
      <c r="G97" s="30"/>
      <c r="H97" s="30"/>
      <c r="I97" s="86"/>
      <c r="J97" s="86"/>
    </row>
    <row r="98" spans="1:10" ht="21.2" customHeight="1">
      <c r="A98" s="53"/>
      <c r="B98" s="44"/>
      <c r="C98" s="50"/>
      <c r="D98" s="15"/>
      <c r="E98" s="15"/>
      <c r="F98" s="9"/>
      <c r="G98" s="30"/>
      <c r="H98" s="30"/>
      <c r="I98" s="86"/>
      <c r="J98" s="86"/>
    </row>
    <row r="99" spans="1:10" ht="21.2" customHeight="1">
      <c r="A99" s="53"/>
      <c r="B99" s="44"/>
      <c r="C99" s="50"/>
      <c r="D99" s="15"/>
      <c r="E99" s="15"/>
      <c r="F99" s="34"/>
      <c r="G99" s="30"/>
      <c r="H99" s="30"/>
      <c r="I99" s="86"/>
      <c r="J99" s="86"/>
    </row>
    <row r="100" spans="1:10" ht="21.2" customHeight="1">
      <c r="A100" s="53"/>
      <c r="B100" s="44"/>
      <c r="C100" s="47"/>
      <c r="D100" s="15"/>
      <c r="E100" s="15"/>
      <c r="F100" s="9"/>
      <c r="G100" s="30"/>
      <c r="H100" s="30"/>
      <c r="I100" s="86"/>
      <c r="J100" s="86"/>
    </row>
    <row r="101" spans="1:10" ht="21.2" customHeight="1" thickBot="1">
      <c r="A101" s="55"/>
      <c r="B101" s="45"/>
      <c r="C101" s="51"/>
      <c r="D101" s="16"/>
      <c r="E101" s="16"/>
      <c r="F101" s="33"/>
      <c r="G101" s="31"/>
      <c r="H101" s="31"/>
      <c r="I101" s="85"/>
      <c r="J101" s="85"/>
    </row>
    <row r="102" spans="1:10" ht="21.2" customHeight="1">
      <c r="A102" s="13" t="s">
        <v>43</v>
      </c>
    </row>
    <row r="103" spans="1:10" ht="21.2" customHeight="1">
      <c r="B103" s="13" t="s">
        <v>40</v>
      </c>
    </row>
  </sheetData>
  <mergeCells count="35"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หนองตุ้ม</vt:lpstr>
      <vt:lpstr>หนองตุ้ม!Print_Area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2015-11-06T06:45:18Z</cp:lastPrinted>
  <dcterms:created xsi:type="dcterms:W3CDTF">2012-08-31T03:29:15Z</dcterms:created>
  <dcterms:modified xsi:type="dcterms:W3CDTF">2015-11-06T06:45:21Z</dcterms:modified>
</cp:coreProperties>
</file>